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 lockWindows="1"/>
  <bookViews>
    <workbookView xWindow="120" yWindow="90" windowWidth="15315" windowHeight="10800"/>
  </bookViews>
  <sheets>
    <sheet name="DUST Prediction Score" sheetId="1" r:id="rId1"/>
    <sheet name="Blad2" sheetId="2" state="hidden" r:id="rId2"/>
  </sheets>
  <definedNames>
    <definedName name="age">'DUST Prediction Score'!$C$7</definedName>
    <definedName name="aspects">'DUST Prediction Score'!$C$22</definedName>
    <definedName name="aspects.weight">Blad2!$C$13</definedName>
    <definedName name="check">Blad2!$B$17</definedName>
    <definedName name="coef.age">Blad2!$F$3</definedName>
    <definedName name="coef.aspects">Blad2!$F$13</definedName>
    <definedName name="coef.densevessel">Blad2!$F$12</definedName>
    <definedName name="coef.glucose">Blad2!$F$10</definedName>
    <definedName name="coef.intercept">Blad2!$F$2</definedName>
    <definedName name="coef.mrs.pre">Blad2!$F$9</definedName>
    <definedName name="coef.nihss.14">Blad2!$F$7</definedName>
    <definedName name="coef.nihss.34">Blad2!$F$4</definedName>
    <definedName name="coef.nihss.57">Blad2!$F$5</definedName>
    <definedName name="coef.nihss.813">Blad2!$F$6</definedName>
    <definedName name="coef.nihss14">Blad2!$F$7</definedName>
    <definedName name="coef.nihss34">Blad2!$F$4</definedName>
    <definedName name="coef.nihss57">Blad2!$F$5</definedName>
    <definedName name="coef.nihss813">Blad2!$F$6</definedName>
    <definedName name="coef.time">Blad2!$F$8</definedName>
    <definedName name="coef.treatment">Blad2!$F$11</definedName>
    <definedName name="densevessel">'DUST Prediction Score'!$C$20</definedName>
    <definedName name="densevessel.weight">Blad2!$C$11</definedName>
    <definedName name="glucose">'DUST Prediction Score'!$C$15</definedName>
    <definedName name="lp">Blad2!$B$16</definedName>
    <definedName name="mrs.pre">'DUST Prediction Score'!$C$13</definedName>
    <definedName name="mrs.pre.weight">Blad2!$C$7</definedName>
    <definedName name="nihss">'DUST Prediction Score'!$C$9</definedName>
    <definedName name="nihss.12">Blad2!$C$2</definedName>
    <definedName name="nihss.14">Blad2!$C$6</definedName>
    <definedName name="nihss.34">Blad2!$C$3</definedName>
    <definedName name="nihss.57">Blad2!$C$4</definedName>
    <definedName name="nihss.813">Blad2!$C$5</definedName>
    <definedName name="time">'DUST Prediction Score'!$C$11</definedName>
    <definedName name="treatment">'DUST Prediction Score'!$C$17</definedName>
    <definedName name="treatment.weight">Blad2!$C$9</definedName>
  </definedNames>
  <calcPr calcId="145621"/>
</workbook>
</file>

<file path=xl/calcChain.xml><?xml version="1.0" encoding="utf-8"?>
<calcChain xmlns="http://schemas.openxmlformats.org/spreadsheetml/2006/main">
  <c r="J10" i="2" l="1"/>
  <c r="J9" i="2"/>
  <c r="J8" i="2"/>
  <c r="J7" i="2"/>
  <c r="J6" i="2"/>
  <c r="J5" i="2"/>
  <c r="J4" i="2"/>
  <c r="J3" i="2"/>
  <c r="J12" i="2" l="1"/>
  <c r="B17" i="2" s="1"/>
  <c r="C9" i="2"/>
  <c r="C2" i="2" l="1"/>
  <c r="C4" i="2" l="1"/>
  <c r="C13" i="2"/>
  <c r="C11" i="2"/>
  <c r="C7" i="2"/>
  <c r="C6" i="2"/>
  <c r="C5" i="2"/>
  <c r="C3" i="2"/>
  <c r="B16" i="2" l="1"/>
  <c r="C25" i="1" s="1"/>
</calcChain>
</file>

<file path=xl/sharedStrings.xml><?xml version="1.0" encoding="utf-8"?>
<sst xmlns="http://schemas.openxmlformats.org/spreadsheetml/2006/main" count="59" uniqueCount="36">
  <si>
    <t>Patient characteristics</t>
  </si>
  <si>
    <t>Stroke severity (NIHSS)</t>
  </si>
  <si>
    <t>NIHSS 1-2</t>
  </si>
  <si>
    <t>NIHSS 3-4</t>
  </si>
  <si>
    <t>NIHSS 5-7</t>
  </si>
  <si>
    <t>NIHSS 8-13</t>
  </si>
  <si>
    <t>NIHSS &gt;13</t>
  </si>
  <si>
    <t>Hyperdense vessel sign</t>
  </si>
  <si>
    <t>Age</t>
  </si>
  <si>
    <t>Time from symptom onset to scan</t>
  </si>
  <si>
    <t>Pre-admission mRS</t>
  </si>
  <si>
    <t>Age (years)</t>
  </si>
  <si>
    <t>Time from symptom onset to scan (hours)</t>
  </si>
  <si>
    <t>Non-contrast CT findings</t>
  </si>
  <si>
    <r>
      <t xml:space="preserve">ASPECTS or pcASPECTS </t>
    </r>
    <r>
      <rPr>
        <sz val="10"/>
        <color theme="1"/>
        <rFont val="Calibri"/>
        <family val="2"/>
      </rPr>
      <t>≤</t>
    </r>
    <r>
      <rPr>
        <sz val="10"/>
        <color theme="1"/>
        <rFont val="Arial"/>
        <family val="2"/>
      </rPr>
      <t>7</t>
    </r>
  </si>
  <si>
    <t>NIHSS</t>
  </si>
  <si>
    <t>0-2</t>
  </si>
  <si>
    <t>3-6</t>
  </si>
  <si>
    <t>No</t>
  </si>
  <si>
    <t>Yes</t>
  </si>
  <si>
    <t>Intercept</t>
  </si>
  <si>
    <t>Linear predictor</t>
  </si>
  <si>
    <t>Glucose</t>
  </si>
  <si>
    <t>Predictor</t>
  </si>
  <si>
    <t>Coefficients</t>
  </si>
  <si>
    <t>Check</t>
  </si>
  <si>
    <t>Treatment with IV-rtPA, intra-arterial thrombolysis, or mechanical thrombectomy</t>
  </si>
  <si>
    <t>Treatment</t>
  </si>
  <si>
    <t>Time</t>
  </si>
  <si>
    <t>(pc)ASPECTS on NCCT</t>
  </si>
  <si>
    <t>T van Seeters, GJ Biessels, LJ Kappelle, IC van der Schaaf, JW Dankbaar, AD Horsch, et al.</t>
  </si>
  <si>
    <t>Admission glucose level (mmol/L)</t>
  </si>
  <si>
    <t>ASPECTS or pcASPECTS ≤7</t>
  </si>
  <si>
    <t>Predicted risk of poor clinical outcome at 90 days
(mRS 3-6)</t>
  </si>
  <si>
    <t>Outcome prediction with patient characteristics and NCCT</t>
  </si>
  <si>
    <t>CT angiography and CT perfusion for prediction of clinical outcome in patients with acute ischemic stroke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</si>
</sst>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</font>
    <font>
      <sz val="10"/>
      <name val="Arial"/>
    </font>
    <font>
      <b/>
      <sz val="1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7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36">
    <xf numFmtId="0" fontId="0" fillId="0" borderId="0" xfId="0"/>
    <xf numFmtId="0" fontId="18" fillId="0" borderId="0" xfId="0" applyFont="1"/>
    <xf numFmtId="0" fontId="19" fillId="0" borderId="0" xfId="0" applyFont="1"/>
    <xf numFmtId="16" fontId="19" fillId="0" borderId="0" xfId="0" quotePrefix="1" applyNumberFormat="1" applyFont="1"/>
    <xf numFmtId="0" fontId="19" fillId="0" borderId="0" xfId="0" applyNumberFormat="1" applyFont="1"/>
    <xf numFmtId="0" fontId="19" fillId="0" borderId="0" xfId="0" quotePrefix="1" applyNumberFormat="1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25" fillId="34" borderId="0" xfId="0" applyFont="1" applyFill="1" applyAlignment="1" applyProtection="1">
      <alignment horizontal="center" vertical="center"/>
      <protection hidden="1"/>
    </xf>
    <xf numFmtId="0" fontId="25" fillId="34" borderId="0" xfId="0" applyFont="1" applyFill="1" applyAlignment="1" applyProtection="1">
      <alignment vertical="center"/>
      <protection hidden="1"/>
    </xf>
    <xf numFmtId="0" fontId="29" fillId="33" borderId="10" xfId="0" applyFont="1" applyFill="1" applyBorder="1" applyAlignment="1" applyProtection="1">
      <alignment horizontal="center" vertical="center"/>
      <protection locked="0" hidden="1"/>
    </xf>
    <xf numFmtId="0" fontId="28" fillId="34" borderId="11" xfId="0" applyFont="1" applyFill="1" applyBorder="1" applyAlignment="1" applyProtection="1">
      <alignment horizontal="center" vertical="center"/>
      <protection hidden="1"/>
    </xf>
    <xf numFmtId="164" fontId="29" fillId="33" borderId="10" xfId="0" applyNumberFormat="1" applyFont="1" applyFill="1" applyBorder="1" applyAlignment="1" applyProtection="1">
      <alignment horizontal="center" vertical="center"/>
      <protection locked="0" hidden="1"/>
    </xf>
    <xf numFmtId="0" fontId="28" fillId="34" borderId="15" xfId="0" applyFont="1" applyFill="1" applyBorder="1" applyAlignment="1" applyProtection="1">
      <alignment horizontal="center" vertical="center"/>
      <protection hidden="1"/>
    </xf>
    <xf numFmtId="0" fontId="28" fillId="34" borderId="14" xfId="0" applyFont="1" applyFill="1" applyBorder="1" applyAlignment="1" applyProtection="1">
      <alignment horizontal="center" vertical="center"/>
      <protection hidden="1"/>
    </xf>
    <xf numFmtId="0" fontId="28" fillId="34" borderId="0" xfId="0" applyFont="1" applyFill="1" applyBorder="1" applyAlignment="1" applyProtection="1">
      <alignment horizontal="center" vertical="center"/>
      <protection hidden="1"/>
    </xf>
    <xf numFmtId="0" fontId="30" fillId="33" borderId="12" xfId="0" applyFont="1" applyFill="1" applyBorder="1" applyAlignment="1" applyProtection="1">
      <alignment horizontal="center" vertical="center" wrapText="1"/>
      <protection hidden="1"/>
    </xf>
    <xf numFmtId="9" fontId="31" fillId="33" borderId="13" xfId="0" applyNumberFormat="1" applyFont="1" applyFill="1" applyBorder="1" applyAlignment="1" applyProtection="1">
      <alignment horizontal="center" vertical="center"/>
      <protection hidden="1"/>
    </xf>
    <xf numFmtId="0" fontId="25" fillId="34" borderId="16" xfId="0" applyFont="1" applyFill="1" applyBorder="1" applyAlignment="1" applyProtection="1">
      <alignment vertical="center"/>
      <protection hidden="1"/>
    </xf>
    <xf numFmtId="0" fontId="25" fillId="34" borderId="17" xfId="0" applyFont="1" applyFill="1" applyBorder="1" applyAlignment="1" applyProtection="1">
      <alignment vertical="center"/>
      <protection hidden="1"/>
    </xf>
    <xf numFmtId="0" fontId="25" fillId="34" borderId="17" xfId="0" applyFont="1" applyFill="1" applyBorder="1" applyAlignment="1" applyProtection="1">
      <alignment horizontal="center" vertical="center"/>
      <protection hidden="1"/>
    </xf>
    <xf numFmtId="0" fontId="25" fillId="34" borderId="18" xfId="0" applyFont="1" applyFill="1" applyBorder="1" applyAlignment="1" applyProtection="1">
      <alignment vertical="center"/>
      <protection hidden="1"/>
    </xf>
    <xf numFmtId="0" fontId="25" fillId="34" borderId="19" xfId="0" applyFont="1" applyFill="1" applyBorder="1" applyAlignment="1" applyProtection="1">
      <alignment vertical="center"/>
      <protection hidden="1"/>
    </xf>
    <xf numFmtId="0" fontId="24" fillId="34" borderId="0" xfId="0" applyFont="1" applyFill="1" applyBorder="1" applyAlignment="1" applyProtection="1">
      <alignment vertical="center"/>
      <protection hidden="1"/>
    </xf>
    <xf numFmtId="0" fontId="25" fillId="34" borderId="0" xfId="0" applyFont="1" applyFill="1" applyBorder="1" applyAlignment="1" applyProtection="1">
      <alignment horizontal="center" vertical="center"/>
      <protection hidden="1"/>
    </xf>
    <xf numFmtId="0" fontId="25" fillId="34" borderId="20" xfId="0" applyFont="1" applyFill="1" applyBorder="1" applyAlignment="1" applyProtection="1">
      <alignment vertical="center"/>
      <protection hidden="1"/>
    </xf>
    <xf numFmtId="0" fontId="26" fillId="34" borderId="0" xfId="0" applyFont="1" applyFill="1" applyBorder="1" applyAlignment="1" applyProtection="1">
      <alignment vertical="center"/>
      <protection hidden="1"/>
    </xf>
    <xf numFmtId="0" fontId="27" fillId="34" borderId="0" xfId="0" applyFont="1" applyFill="1" applyBorder="1" applyAlignment="1" applyProtection="1">
      <alignment vertical="center"/>
      <protection hidden="1"/>
    </xf>
    <xf numFmtId="0" fontId="25" fillId="34" borderId="0" xfId="0" applyFont="1" applyFill="1" applyBorder="1" applyAlignment="1" applyProtection="1">
      <alignment vertical="center"/>
      <protection hidden="1"/>
    </xf>
    <xf numFmtId="0" fontId="28" fillId="34" borderId="0" xfId="0" applyFont="1" applyFill="1" applyBorder="1" applyAlignment="1" applyProtection="1">
      <alignment vertical="center"/>
      <protection hidden="1"/>
    </xf>
    <xf numFmtId="0" fontId="25" fillId="34" borderId="21" xfId="0" applyFont="1" applyFill="1" applyBorder="1" applyAlignment="1" applyProtection="1">
      <alignment vertical="center"/>
      <protection hidden="1"/>
    </xf>
    <xf numFmtId="0" fontId="25" fillId="34" borderId="22" xfId="0" applyFont="1" applyFill="1" applyBorder="1" applyAlignment="1" applyProtection="1">
      <alignment vertical="center"/>
      <protection hidden="1"/>
    </xf>
    <xf numFmtId="0" fontId="25" fillId="34" borderId="22" xfId="0" applyFont="1" applyFill="1" applyBorder="1" applyAlignment="1" applyProtection="1">
      <alignment horizontal="center" vertical="center"/>
      <protection hidden="1"/>
    </xf>
    <xf numFmtId="0" fontId="25" fillId="34" borderId="23" xfId="0" applyFont="1" applyFill="1" applyBorder="1" applyAlignment="1" applyProtection="1">
      <alignment vertical="center"/>
      <protection hidden="1"/>
    </xf>
    <xf numFmtId="0" fontId="25" fillId="34" borderId="0" xfId="0" applyFont="1" applyFill="1" applyBorder="1" applyAlignment="1" applyProtection="1">
      <alignment vertical="center" wrapText="1"/>
      <protection hidden="1"/>
    </xf>
  </cellXfs>
  <cellStyles count="172">
    <cellStyle name="20% - Accent1" xfId="19" builtinId="30" customBuiltin="1"/>
    <cellStyle name="20% - Accent1 2" xfId="59"/>
    <cellStyle name="20% - Accent1 3" xfId="75"/>
    <cellStyle name="20% - Accent1 4" xfId="89"/>
    <cellStyle name="20% - Accent1 5" xfId="103"/>
    <cellStyle name="20% - Accent1 6" xfId="117"/>
    <cellStyle name="20% - Accent1 7" xfId="131"/>
    <cellStyle name="20% - Accent1 8" xfId="145"/>
    <cellStyle name="20% - Accent1 9" xfId="160"/>
    <cellStyle name="20% - Accent2" xfId="23" builtinId="34" customBuiltin="1"/>
    <cellStyle name="20% - Accent2 2" xfId="61"/>
    <cellStyle name="20% - Accent2 3" xfId="77"/>
    <cellStyle name="20% - Accent2 4" xfId="91"/>
    <cellStyle name="20% - Accent2 5" xfId="105"/>
    <cellStyle name="20% - Accent2 6" xfId="119"/>
    <cellStyle name="20% - Accent2 7" xfId="133"/>
    <cellStyle name="20% - Accent2 8" xfId="147"/>
    <cellStyle name="20% - Accent2 9" xfId="162"/>
    <cellStyle name="20% - Accent3" xfId="27" builtinId="38" customBuiltin="1"/>
    <cellStyle name="20% - Accent3 2" xfId="63"/>
    <cellStyle name="20% - Accent3 3" xfId="79"/>
    <cellStyle name="20% - Accent3 4" xfId="93"/>
    <cellStyle name="20% - Accent3 5" xfId="107"/>
    <cellStyle name="20% - Accent3 6" xfId="121"/>
    <cellStyle name="20% - Accent3 7" xfId="135"/>
    <cellStyle name="20% - Accent3 8" xfId="149"/>
    <cellStyle name="20% - Accent3 9" xfId="164"/>
    <cellStyle name="20% - Accent4" xfId="31" builtinId="42" customBuiltin="1"/>
    <cellStyle name="20% - Accent4 2" xfId="65"/>
    <cellStyle name="20% - Accent4 3" xfId="81"/>
    <cellStyle name="20% - Accent4 4" xfId="95"/>
    <cellStyle name="20% - Accent4 5" xfId="109"/>
    <cellStyle name="20% - Accent4 6" xfId="123"/>
    <cellStyle name="20% - Accent4 7" xfId="137"/>
    <cellStyle name="20% - Accent4 8" xfId="151"/>
    <cellStyle name="20% - Accent4 9" xfId="166"/>
    <cellStyle name="20% - Accent5" xfId="35" builtinId="46" customBuiltin="1"/>
    <cellStyle name="20% - Accent5 2" xfId="67"/>
    <cellStyle name="20% - Accent5 3" xfId="83"/>
    <cellStyle name="20% - Accent5 4" xfId="97"/>
    <cellStyle name="20% - Accent5 5" xfId="111"/>
    <cellStyle name="20% - Accent5 6" xfId="125"/>
    <cellStyle name="20% - Accent5 7" xfId="139"/>
    <cellStyle name="20% - Accent5 8" xfId="153"/>
    <cellStyle name="20% - Accent5 9" xfId="168"/>
    <cellStyle name="20% - Accent6" xfId="39" builtinId="50" customBuiltin="1"/>
    <cellStyle name="20% - Accent6 2" xfId="69"/>
    <cellStyle name="20% - Accent6 3" xfId="85"/>
    <cellStyle name="20% - Accent6 4" xfId="99"/>
    <cellStyle name="20% - Accent6 5" xfId="113"/>
    <cellStyle name="20% - Accent6 6" xfId="127"/>
    <cellStyle name="20% - Accent6 7" xfId="141"/>
    <cellStyle name="20% - Accent6 8" xfId="155"/>
    <cellStyle name="20% - Accent6 9" xfId="170"/>
    <cellStyle name="40% - Accent1" xfId="20" builtinId="31" customBuiltin="1"/>
    <cellStyle name="40% - Accent1 2" xfId="60"/>
    <cellStyle name="40% - Accent1 3" xfId="76"/>
    <cellStyle name="40% - Accent1 4" xfId="90"/>
    <cellStyle name="40% - Accent1 5" xfId="104"/>
    <cellStyle name="40% - Accent1 6" xfId="118"/>
    <cellStyle name="40% - Accent1 7" xfId="132"/>
    <cellStyle name="40% - Accent1 8" xfId="146"/>
    <cellStyle name="40% - Accent1 9" xfId="161"/>
    <cellStyle name="40% - Accent2" xfId="24" builtinId="35" customBuiltin="1"/>
    <cellStyle name="40% - Accent2 2" xfId="62"/>
    <cellStyle name="40% - Accent2 3" xfId="78"/>
    <cellStyle name="40% - Accent2 4" xfId="92"/>
    <cellStyle name="40% - Accent2 5" xfId="106"/>
    <cellStyle name="40% - Accent2 6" xfId="120"/>
    <cellStyle name="40% - Accent2 7" xfId="134"/>
    <cellStyle name="40% - Accent2 8" xfId="148"/>
    <cellStyle name="40% - Accent2 9" xfId="163"/>
    <cellStyle name="40% - Accent3" xfId="28" builtinId="39" customBuiltin="1"/>
    <cellStyle name="40% - Accent3 2" xfId="64"/>
    <cellStyle name="40% - Accent3 3" xfId="80"/>
    <cellStyle name="40% - Accent3 4" xfId="94"/>
    <cellStyle name="40% - Accent3 5" xfId="108"/>
    <cellStyle name="40% - Accent3 6" xfId="122"/>
    <cellStyle name="40% - Accent3 7" xfId="136"/>
    <cellStyle name="40% - Accent3 8" xfId="150"/>
    <cellStyle name="40% - Accent3 9" xfId="165"/>
    <cellStyle name="40% - Accent4" xfId="32" builtinId="43" customBuiltin="1"/>
    <cellStyle name="40% - Accent4 2" xfId="66"/>
    <cellStyle name="40% - Accent4 3" xfId="82"/>
    <cellStyle name="40% - Accent4 4" xfId="96"/>
    <cellStyle name="40% - Accent4 5" xfId="110"/>
    <cellStyle name="40% - Accent4 6" xfId="124"/>
    <cellStyle name="40% - Accent4 7" xfId="138"/>
    <cellStyle name="40% - Accent4 8" xfId="152"/>
    <cellStyle name="40% - Accent4 9" xfId="167"/>
    <cellStyle name="40% - Accent5" xfId="36" builtinId="47" customBuiltin="1"/>
    <cellStyle name="40% - Accent5 2" xfId="68"/>
    <cellStyle name="40% - Accent5 3" xfId="84"/>
    <cellStyle name="40% - Accent5 4" xfId="98"/>
    <cellStyle name="40% - Accent5 5" xfId="112"/>
    <cellStyle name="40% - Accent5 6" xfId="126"/>
    <cellStyle name="40% - Accent5 7" xfId="140"/>
    <cellStyle name="40% - Accent5 8" xfId="154"/>
    <cellStyle name="40% - Accent5 9" xfId="169"/>
    <cellStyle name="40% - Accent6" xfId="40" builtinId="51" customBuiltin="1"/>
    <cellStyle name="40% - Accent6 2" xfId="70"/>
    <cellStyle name="40% - Accent6 3" xfId="86"/>
    <cellStyle name="40% - Accent6 4" xfId="100"/>
    <cellStyle name="40% - Accent6 5" xfId="114"/>
    <cellStyle name="40% - Accent6 6" xfId="128"/>
    <cellStyle name="40% - Accent6 7" xfId="142"/>
    <cellStyle name="40% - Accent6 8" xfId="156"/>
    <cellStyle name="40% - Accent6 9" xfId="17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Notitie 2" xfId="51"/>
    <cellStyle name="Notitie 2 2" xfId="72"/>
    <cellStyle name="Notitie 3" xfId="74"/>
    <cellStyle name="Notitie 4" xfId="88"/>
    <cellStyle name="Notitie 5" xfId="102"/>
    <cellStyle name="Notitie 6" xfId="116"/>
    <cellStyle name="Notitie 7" xfId="130"/>
    <cellStyle name="Notitie 8" xfId="144"/>
    <cellStyle name="Notitie 9" xfId="159"/>
    <cellStyle name="Ongeldig" xfId="7" builtinId="27" customBuiltin="1"/>
    <cellStyle name="Standaard" xfId="0" builtinId="0"/>
    <cellStyle name="Standaard 10" xfId="52"/>
    <cellStyle name="Standaard 11" xfId="73"/>
    <cellStyle name="Standaard 12" xfId="87"/>
    <cellStyle name="Standaard 13" xfId="101"/>
    <cellStyle name="Standaard 14" xfId="42"/>
    <cellStyle name="Standaard 14 2" xfId="115"/>
    <cellStyle name="Standaard 15" xfId="129"/>
    <cellStyle name="Standaard 16" xfId="143"/>
    <cellStyle name="Standaard 17" xfId="158"/>
    <cellStyle name="Standaard 18" xfId="157"/>
    <cellStyle name="Standaard 2" xfId="43"/>
    <cellStyle name="Standaard 3" xfId="44"/>
    <cellStyle name="Standaard 3 2" xfId="53"/>
    <cellStyle name="Standaard 4" xfId="45"/>
    <cellStyle name="Standaard 4 2" xfId="54"/>
    <cellStyle name="Standaard 5" xfId="46"/>
    <cellStyle name="Standaard 5 2" xfId="55"/>
    <cellStyle name="Standaard 6" xfId="47"/>
    <cellStyle name="Standaard 6 2" xfId="56"/>
    <cellStyle name="Standaard 7" xfId="48"/>
    <cellStyle name="Standaard 7 2" xfId="57"/>
    <cellStyle name="Standaard 8" xfId="49"/>
    <cellStyle name="Standaard 8 2" xfId="58"/>
    <cellStyle name="Standaard 9" xfId="50"/>
    <cellStyle name="Standaard 9 2" xfId="71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indowProtection="1" tabSelected="1" workbookViewId="0">
      <selection activeCell="B2" sqref="B2"/>
    </sheetView>
  </sheetViews>
  <sheetFormatPr defaultRowHeight="12.75" x14ac:dyDescent="0.25"/>
  <cols>
    <col min="1" max="1" width="2.140625" style="10" customWidth="1"/>
    <col min="2" max="2" width="77.140625" style="10" customWidth="1"/>
    <col min="3" max="3" width="28.5703125" style="9" customWidth="1"/>
    <col min="4" max="4" width="1.7109375" style="10" customWidth="1"/>
    <col min="5" max="16384" width="9.140625" style="10"/>
  </cols>
  <sheetData>
    <row r="1" spans="1:4" ht="9" customHeight="1" x14ac:dyDescent="0.25">
      <c r="A1" s="19"/>
      <c r="B1" s="20"/>
      <c r="C1" s="21"/>
      <c r="D1" s="22"/>
    </row>
    <row r="2" spans="1:4" ht="22.5" x14ac:dyDescent="0.25">
      <c r="A2" s="23"/>
      <c r="B2" s="24" t="s">
        <v>34</v>
      </c>
      <c r="C2" s="25"/>
      <c r="D2" s="26"/>
    </row>
    <row r="3" spans="1:4" ht="13.5" x14ac:dyDescent="0.25">
      <c r="A3" s="23"/>
      <c r="B3" s="27" t="s">
        <v>35</v>
      </c>
      <c r="C3" s="25"/>
      <c r="D3" s="26"/>
    </row>
    <row r="4" spans="1:4" x14ac:dyDescent="0.25">
      <c r="A4" s="23"/>
      <c r="B4" s="28" t="s">
        <v>30</v>
      </c>
      <c r="C4" s="25"/>
      <c r="D4" s="26"/>
    </row>
    <row r="5" spans="1:4" x14ac:dyDescent="0.25">
      <c r="A5" s="23"/>
      <c r="B5" s="29"/>
      <c r="C5" s="25"/>
      <c r="D5" s="26"/>
    </row>
    <row r="6" spans="1:4" ht="11.25" customHeight="1" thickBot="1" x14ac:dyDescent="0.3">
      <c r="A6" s="23"/>
      <c r="B6" s="30" t="s">
        <v>0</v>
      </c>
      <c r="C6" s="25"/>
      <c r="D6" s="26"/>
    </row>
    <row r="7" spans="1:4" ht="18.75" customHeight="1" thickTop="1" thickBot="1" x14ac:dyDescent="0.3">
      <c r="A7" s="23"/>
      <c r="B7" s="29" t="s">
        <v>11</v>
      </c>
      <c r="C7" s="11"/>
      <c r="D7" s="26"/>
    </row>
    <row r="8" spans="1:4" ht="11.25" customHeight="1" thickTop="1" thickBot="1" x14ac:dyDescent="0.3">
      <c r="A8" s="23"/>
      <c r="B8" s="29"/>
      <c r="C8" s="12"/>
      <c r="D8" s="26"/>
    </row>
    <row r="9" spans="1:4" ht="18.75" customHeight="1" thickTop="1" thickBot="1" x14ac:dyDescent="0.3">
      <c r="A9" s="23"/>
      <c r="B9" s="29" t="s">
        <v>1</v>
      </c>
      <c r="C9" s="11"/>
      <c r="D9" s="26"/>
    </row>
    <row r="10" spans="1:4" ht="11.25" customHeight="1" thickTop="1" thickBot="1" x14ac:dyDescent="0.3">
      <c r="A10" s="23"/>
      <c r="B10" s="29"/>
      <c r="C10" s="12"/>
      <c r="D10" s="26"/>
    </row>
    <row r="11" spans="1:4" ht="18.75" customHeight="1" thickTop="1" thickBot="1" x14ac:dyDescent="0.3">
      <c r="A11" s="23"/>
      <c r="B11" s="29" t="s">
        <v>12</v>
      </c>
      <c r="C11" s="13"/>
      <c r="D11" s="26"/>
    </row>
    <row r="12" spans="1:4" ht="11.25" customHeight="1" thickTop="1" thickBot="1" x14ac:dyDescent="0.3">
      <c r="A12" s="23"/>
      <c r="B12" s="29"/>
      <c r="C12" s="12"/>
      <c r="D12" s="26"/>
    </row>
    <row r="13" spans="1:4" ht="18.75" customHeight="1" thickTop="1" thickBot="1" x14ac:dyDescent="0.3">
      <c r="A13" s="23"/>
      <c r="B13" s="29" t="s">
        <v>10</v>
      </c>
      <c r="C13" s="11"/>
      <c r="D13" s="26"/>
    </row>
    <row r="14" spans="1:4" ht="11.25" customHeight="1" thickTop="1" thickBot="1" x14ac:dyDescent="0.3">
      <c r="A14" s="23"/>
      <c r="B14" s="29"/>
      <c r="C14" s="12"/>
      <c r="D14" s="26"/>
    </row>
    <row r="15" spans="1:4" ht="18.75" customHeight="1" thickTop="1" thickBot="1" x14ac:dyDescent="0.3">
      <c r="A15" s="23"/>
      <c r="B15" s="29" t="s">
        <v>31</v>
      </c>
      <c r="C15" s="13"/>
      <c r="D15" s="26"/>
    </row>
    <row r="16" spans="1:4" ht="11.25" customHeight="1" thickTop="1" thickBot="1" x14ac:dyDescent="0.3">
      <c r="A16" s="23"/>
      <c r="B16" s="35" t="s">
        <v>26</v>
      </c>
      <c r="C16" s="29"/>
      <c r="D16" s="26"/>
    </row>
    <row r="17" spans="1:4" ht="18.75" customHeight="1" thickTop="1" thickBot="1" x14ac:dyDescent="0.3">
      <c r="A17" s="23"/>
      <c r="B17" s="35"/>
      <c r="C17" s="11"/>
      <c r="D17" s="26"/>
    </row>
    <row r="18" spans="1:4" ht="18.75" customHeight="1" thickTop="1" x14ac:dyDescent="0.25">
      <c r="A18" s="23"/>
      <c r="B18" s="35"/>
      <c r="C18" s="14"/>
      <c r="D18" s="26"/>
    </row>
    <row r="19" spans="1:4" ht="11.25" customHeight="1" thickBot="1" x14ac:dyDescent="0.3">
      <c r="A19" s="23"/>
      <c r="B19" s="30" t="s">
        <v>13</v>
      </c>
      <c r="C19" s="15"/>
      <c r="D19" s="26"/>
    </row>
    <row r="20" spans="1:4" ht="18.75" customHeight="1" thickTop="1" thickBot="1" x14ac:dyDescent="0.3">
      <c r="A20" s="23"/>
      <c r="B20" s="29" t="s">
        <v>7</v>
      </c>
      <c r="C20" s="11"/>
      <c r="D20" s="26"/>
    </row>
    <row r="21" spans="1:4" ht="11.25" customHeight="1" thickTop="1" thickBot="1" x14ac:dyDescent="0.3">
      <c r="A21" s="23"/>
      <c r="B21" s="29"/>
      <c r="C21" s="16"/>
      <c r="D21" s="26"/>
    </row>
    <row r="22" spans="1:4" ht="18.75" customHeight="1" thickTop="1" thickBot="1" x14ac:dyDescent="0.3">
      <c r="A22" s="23"/>
      <c r="B22" s="29" t="s">
        <v>32</v>
      </c>
      <c r="C22" s="11"/>
      <c r="D22" s="26"/>
    </row>
    <row r="23" spans="1:4" ht="13.5" thickTop="1" x14ac:dyDescent="0.25">
      <c r="A23" s="23"/>
      <c r="B23" s="29"/>
      <c r="C23" s="25"/>
      <c r="D23" s="26"/>
    </row>
    <row r="24" spans="1:4" ht="13.5" thickBot="1" x14ac:dyDescent="0.3">
      <c r="A24" s="23"/>
      <c r="B24" s="29"/>
      <c r="C24" s="25"/>
      <c r="D24" s="26"/>
    </row>
    <row r="25" spans="1:4" ht="36.75" customHeight="1" thickTop="1" thickBot="1" x14ac:dyDescent="0.3">
      <c r="A25" s="23"/>
      <c r="B25" s="17" t="s">
        <v>33</v>
      </c>
      <c r="C25" s="18" t="str">
        <f>IF(check&lt;&gt;8,"NA",EXP(lp)/(1+EXP(lp)))</f>
        <v>NA</v>
      </c>
      <c r="D25" s="26"/>
    </row>
    <row r="26" spans="1:4" ht="9" customHeight="1" thickTop="1" thickBot="1" x14ac:dyDescent="0.3">
      <c r="A26" s="31"/>
      <c r="B26" s="32"/>
      <c r="C26" s="33"/>
      <c r="D26" s="3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6:B18"/>
  </mergeCells>
  <dataValidations count="3">
    <dataValidation type="whole" allowBlank="1" showInputMessage="1" showErrorMessage="1" errorTitle="Error" error="Enter a whole number between 18 and 100 years." promptTitle="Age" prompt="Enter a whole number between 18 and 100 years." sqref="C7">
      <formula1>18</formula1>
      <formula2>100</formula2>
    </dataValidation>
    <dataValidation type="decimal" allowBlank="1" showInputMessage="1" showErrorMessage="1" errorTitle="Error" error="Please enter a number between 0 and 9 hours." promptTitle="Time from symptom onset to scan" prompt="Enter a number between 0 and 9 hours." sqref="C11">
      <formula1>0</formula1>
      <formula2>9</formula2>
    </dataValidation>
    <dataValidation type="decimal" allowBlank="1" showInputMessage="1" showErrorMessage="1" errorTitle="Error" error="Please enter a number between 3.5 and 30." promptTitle="Glucose" prompt="Enter a number between 3.5 and 30." sqref="C15:C16">
      <formula1>3.5</formula1>
      <formula2>30</formula2>
    </dataValidation>
  </dataValidations>
  <pageMargins left="0.25" right="0.25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Error" error="Please select the NIHSS category corresponding to the neurological deficit." promptTitle="Stroke severity (NIHSS)" prompt="Please select the NIHSS category corresponding to the neurological deficit.">
          <x14:formula1>
            <xm:f>Blad2!$B$2:$B$6</xm:f>
          </x14:formula1>
          <xm:sqref>C9</xm:sqref>
        </x14:dataValidation>
        <x14:dataValidation type="list" allowBlank="1" showInputMessage="1" showErrorMessage="1" errorTitle="Error" error="Please select the mRS score corresponding to the functional status prior to the current stroke symptoms." promptTitle="Pre-admission mRS" prompt="Please select the mRS score corresponding to the functional status prior to the current stroke symptoms.">
          <x14:formula1>
            <xm:f>Blad2!$B$7:$B$8</xm:f>
          </x14:formula1>
          <xm:sqref>C13</xm:sqref>
        </x14:dataValidation>
        <x14:dataValidation type="list" allowBlank="1" showInputMessage="1" showErrorMessage="1" errorTitle="Error" error="Please select whether a hyperdense vessel sign is visible on non-contrast CT." promptTitle="Hyperdense vessel sign" prompt="Please select whether a hyperdense vessel sign is visible on non-contrast CT.">
          <x14:formula1>
            <xm:f>Blad2!$B$11:$B$12</xm:f>
          </x14:formula1>
          <xm:sqref>C20</xm:sqref>
        </x14:dataValidation>
        <x14:dataValidation type="list" allowBlank="1" showInputMessage="1" showErrorMessage="1" errorTitle="Error" error="Please indicate whether ASPECTS (in case of suspected anterior circulation stroke) or pcASPECTS (suspected posterior circulation stroke) ≤7." promptTitle="ASPECTS or pcASPECTS" prompt="Please indicate whether ASPECTS (in case of suspected anterior circulation stroke) or pcASPECTS (suspected posterior circulation stroke) ≤7.">
          <x14:formula1>
            <xm:f>Blad2!$B$13:$B$14</xm:f>
          </x14:formula1>
          <xm:sqref>C22</xm:sqref>
        </x14:dataValidation>
        <x14:dataValidation type="list" allowBlank="1" showInputMessage="1" showErrorMessage="1" errorTitle="Error" error="Please select whether patient has been treated with IV-rtPA, intra-arterial thrombolysis, or mechanical thrombectomy." promptTitle="Hyperdense vessel sign" prompt="Please select whether patient has been treated with IV-rtPA, intra-arterial thrombolysis, or mechanical thrombectomy.">
          <x14:formula1>
            <xm:f>Blad2!$B$9:$B$10</xm:f>
          </x14:formula1>
          <xm:sqref>C17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indowProtection="1" workbookViewId="0"/>
  </sheetViews>
  <sheetFormatPr defaultRowHeight="12.75" x14ac:dyDescent="0.2"/>
  <cols>
    <col min="1" max="1" width="31.5703125" style="2" bestFit="1" customWidth="1"/>
    <col min="2" max="2" width="10.7109375" style="4" bestFit="1" customWidth="1"/>
    <col min="3" max="4" width="9.140625" style="2"/>
    <col min="5" max="5" width="30" style="2" bestFit="1" customWidth="1"/>
    <col min="6" max="6" width="12.5703125" style="2" bestFit="1" customWidth="1"/>
    <col min="7" max="16384" width="9.140625" style="2"/>
  </cols>
  <sheetData>
    <row r="1" spans="1:10" s="6" customFormat="1" x14ac:dyDescent="0.2">
      <c r="A1" s="1" t="s">
        <v>23</v>
      </c>
      <c r="B1" s="4"/>
      <c r="E1" s="1" t="s">
        <v>24</v>
      </c>
    </row>
    <row r="2" spans="1:10" ht="12.75" customHeight="1" x14ac:dyDescent="0.2">
      <c r="A2" s="2" t="s">
        <v>15</v>
      </c>
      <c r="B2" s="5" t="s">
        <v>2</v>
      </c>
      <c r="C2" s="6">
        <f>IF(nihss=B2,1,0)</f>
        <v>0</v>
      </c>
      <c r="E2" s="6" t="s">
        <v>20</v>
      </c>
      <c r="F2" s="8">
        <v>-6.4812049092257702</v>
      </c>
      <c r="I2" s="2" t="s">
        <v>23</v>
      </c>
    </row>
    <row r="3" spans="1:10" x14ac:dyDescent="0.2">
      <c r="B3" s="5" t="s">
        <v>3</v>
      </c>
      <c r="C3" s="2">
        <f>IF(nihss=B3,1,0)</f>
        <v>0</v>
      </c>
      <c r="E3" s="6" t="s">
        <v>8</v>
      </c>
      <c r="F3" s="8">
        <v>0.36766324998612898</v>
      </c>
      <c r="H3" s="2" t="s">
        <v>25</v>
      </c>
      <c r="I3" s="7" t="s">
        <v>8</v>
      </c>
      <c r="J3" s="2">
        <f>IF(ISBLANK(age),999,1)</f>
        <v>999</v>
      </c>
    </row>
    <row r="4" spans="1:10" x14ac:dyDescent="0.2">
      <c r="B4" s="5" t="s">
        <v>4</v>
      </c>
      <c r="C4" s="2">
        <f>IF(nihss=B4,1,0)</f>
        <v>0</v>
      </c>
      <c r="E4" s="6" t="s">
        <v>3</v>
      </c>
      <c r="F4" s="8">
        <v>1.37134651660697</v>
      </c>
      <c r="I4" s="7" t="s">
        <v>15</v>
      </c>
      <c r="J4" s="8">
        <f>IF(ISBLANK(nihss),999,1)</f>
        <v>999</v>
      </c>
    </row>
    <row r="5" spans="1:10" x14ac:dyDescent="0.2">
      <c r="B5" s="5" t="s">
        <v>5</v>
      </c>
      <c r="C5" s="2">
        <f>IF(nihss=B5,1,0)</f>
        <v>0</v>
      </c>
      <c r="E5" s="6" t="s">
        <v>4</v>
      </c>
      <c r="F5" s="8">
        <v>1.9397466255562801</v>
      </c>
      <c r="I5" s="7" t="s">
        <v>28</v>
      </c>
      <c r="J5" s="8">
        <f>IF(ISBLANK(time),999,1)</f>
        <v>999</v>
      </c>
    </row>
    <row r="6" spans="1:10" x14ac:dyDescent="0.2">
      <c r="B6" s="5" t="s">
        <v>6</v>
      </c>
      <c r="C6" s="2">
        <f>IF(nihss=B6,1,0)</f>
        <v>0</v>
      </c>
      <c r="E6" s="6" t="s">
        <v>5</v>
      </c>
      <c r="F6" s="8">
        <v>2.3044337937165902</v>
      </c>
      <c r="I6" s="7" t="s">
        <v>10</v>
      </c>
      <c r="J6" s="8">
        <f>IF(ISBLANK(mrs.pre),999,1)</f>
        <v>999</v>
      </c>
    </row>
    <row r="7" spans="1:10" x14ac:dyDescent="0.2">
      <c r="A7" s="2" t="s">
        <v>10</v>
      </c>
      <c r="B7" s="5" t="s">
        <v>16</v>
      </c>
      <c r="C7" s="2">
        <f>IF(mrs.pre=B8,1,IF(mrs.pre=B7,0,999))</f>
        <v>999</v>
      </c>
      <c r="E7" s="6" t="s">
        <v>6</v>
      </c>
      <c r="F7" s="8">
        <v>3.5727988250253202</v>
      </c>
      <c r="I7" s="7" t="s">
        <v>22</v>
      </c>
      <c r="J7" s="8">
        <f>IF(ISBLANK(glucose),999,1)</f>
        <v>999</v>
      </c>
    </row>
    <row r="8" spans="1:10" x14ac:dyDescent="0.2">
      <c r="B8" s="3" t="s">
        <v>17</v>
      </c>
      <c r="E8" s="6" t="s">
        <v>9</v>
      </c>
      <c r="F8" s="8">
        <v>7.3326078074647097E-2</v>
      </c>
      <c r="I8" s="7" t="s">
        <v>27</v>
      </c>
      <c r="J8" s="8">
        <f>IF(ISBLANK(treatment),999,1)</f>
        <v>999</v>
      </c>
    </row>
    <row r="9" spans="1:10" x14ac:dyDescent="0.2">
      <c r="A9" s="6" t="s">
        <v>26</v>
      </c>
      <c r="B9" s="4" t="s">
        <v>19</v>
      </c>
      <c r="C9" s="6">
        <f>IF(treatment=B9,1,IF(treatment=B10,0,999))</f>
        <v>999</v>
      </c>
      <c r="E9" s="6" t="s">
        <v>10</v>
      </c>
      <c r="F9" s="8">
        <v>2.6738251797541399</v>
      </c>
      <c r="I9" s="7" t="s">
        <v>7</v>
      </c>
      <c r="J9" s="8">
        <f>IF(ISBLANK(densevessel),999,1)</f>
        <v>999</v>
      </c>
    </row>
    <row r="10" spans="1:10" x14ac:dyDescent="0.2">
      <c r="A10" s="6"/>
      <c r="B10" s="4" t="s">
        <v>18</v>
      </c>
      <c r="C10" s="6"/>
      <c r="E10" s="6" t="s">
        <v>22</v>
      </c>
      <c r="F10" s="8">
        <v>0.116436786840595</v>
      </c>
      <c r="I10" s="7" t="s">
        <v>29</v>
      </c>
      <c r="J10" s="8">
        <f>IF(ISBLANK(aspects),999,1)</f>
        <v>999</v>
      </c>
    </row>
    <row r="11" spans="1:10" x14ac:dyDescent="0.2">
      <c r="A11" s="2" t="s">
        <v>7</v>
      </c>
      <c r="B11" s="4" t="s">
        <v>19</v>
      </c>
      <c r="C11" s="2">
        <f>IF(densevessel=B11,1,IF(densevessel=B12,0,999))</f>
        <v>999</v>
      </c>
      <c r="E11" s="2" t="s">
        <v>27</v>
      </c>
      <c r="F11" s="8">
        <v>-0.320691369502629</v>
      </c>
    </row>
    <row r="12" spans="1:10" x14ac:dyDescent="0.2">
      <c r="B12" s="4" t="s">
        <v>18</v>
      </c>
      <c r="E12" s="6" t="s">
        <v>7</v>
      </c>
      <c r="F12" s="8">
        <v>0.60141310360151201</v>
      </c>
      <c r="I12" s="2" t="s">
        <v>25</v>
      </c>
      <c r="J12" s="2">
        <f>SUM(J3:J10)</f>
        <v>7992</v>
      </c>
    </row>
    <row r="13" spans="1:10" s="6" customFormat="1" x14ac:dyDescent="0.2">
      <c r="A13" s="2" t="s">
        <v>14</v>
      </c>
      <c r="B13" s="4" t="s">
        <v>19</v>
      </c>
      <c r="C13" s="2">
        <f>IF(aspects=B13,1,IF(aspects=B14,0,999))</f>
        <v>999</v>
      </c>
      <c r="E13" s="6" t="s">
        <v>14</v>
      </c>
      <c r="F13" s="8">
        <v>0.86766124296006197</v>
      </c>
    </row>
    <row r="14" spans="1:10" s="6" customFormat="1" x14ac:dyDescent="0.2">
      <c r="A14" s="2"/>
      <c r="B14" s="4" t="s">
        <v>18</v>
      </c>
      <c r="C14" s="2"/>
    </row>
    <row r="16" spans="1:10" x14ac:dyDescent="0.2">
      <c r="A16" s="2" t="s">
        <v>21</v>
      </c>
      <c r="B16" s="4">
        <f>coef.intercept+(age/10)*coef.age+nihss.34*coef.nihss.34+nihss.57*coef.nihss.57+nihss.813*coef.nihss.813+nihss.14*coef.nihss.14+time*coef.time+mrs.pre.weight*coef.mrs.pre+glucose*coef.glucose+treatment.weight*coef.treatment+densevessel.weight*coef.densevessel+aspects.weight*coef.aspects</f>
        <v>3811.9047437470463</v>
      </c>
    </row>
    <row r="17" spans="1:6" x14ac:dyDescent="0.2">
      <c r="A17" s="2" t="s">
        <v>25</v>
      </c>
      <c r="B17" s="4">
        <f>J12</f>
        <v>7992</v>
      </c>
    </row>
    <row r="18" spans="1:6" x14ac:dyDescent="0.2">
      <c r="E18" s="6"/>
      <c r="F18" s="6"/>
    </row>
    <row r="19" spans="1:6" x14ac:dyDescent="0.2">
      <c r="E19" s="6"/>
      <c r="F19" s="6"/>
    </row>
    <row r="20" spans="1:6" x14ac:dyDescent="0.2">
      <c r="E20" s="6"/>
      <c r="F20" s="6"/>
    </row>
    <row r="21" spans="1:6" x14ac:dyDescent="0.2">
      <c r="E21" s="6"/>
      <c r="F21" s="6"/>
    </row>
    <row r="22" spans="1:6" x14ac:dyDescent="0.2">
      <c r="E22" s="6"/>
      <c r="F22" s="6"/>
    </row>
    <row r="23" spans="1:6" x14ac:dyDescent="0.2">
      <c r="E23" s="6"/>
      <c r="F23" s="6"/>
    </row>
    <row r="24" spans="1:6" x14ac:dyDescent="0.2">
      <c r="E24" s="6"/>
      <c r="F24" s="6"/>
    </row>
    <row r="25" spans="1:6" x14ac:dyDescent="0.2">
      <c r="E25" s="6"/>
      <c r="F25" s="6"/>
    </row>
    <row r="26" spans="1:6" x14ac:dyDescent="0.2">
      <c r="E26" s="6"/>
      <c r="F26" s="6"/>
    </row>
    <row r="27" spans="1:6" x14ac:dyDescent="0.2">
      <c r="E27" s="6"/>
      <c r="F27" s="6"/>
    </row>
    <row r="28" spans="1:6" x14ac:dyDescent="0.2">
      <c r="E28" s="6"/>
      <c r="F28" s="6"/>
    </row>
    <row r="29" spans="1:6" x14ac:dyDescent="0.2">
      <c r="E29" s="6"/>
      <c r="F29" s="6"/>
    </row>
    <row r="30" spans="1:6" x14ac:dyDescent="0.2">
      <c r="E30" s="6"/>
      <c r="F30" s="6"/>
    </row>
    <row r="31" spans="1:6" x14ac:dyDescent="0.2">
      <c r="E31" s="6"/>
      <c r="F31" s="6"/>
    </row>
    <row r="32" spans="1:6" x14ac:dyDescent="0.2">
      <c r="E32" s="6"/>
      <c r="F32" s="6"/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35</vt:i4>
      </vt:variant>
    </vt:vector>
  </HeadingPairs>
  <TitlesOfParts>
    <vt:vector size="37" baseType="lpstr">
      <vt:lpstr>DUST Prediction Score</vt:lpstr>
      <vt:lpstr>Blad2</vt:lpstr>
      <vt:lpstr>age</vt:lpstr>
      <vt:lpstr>aspects</vt:lpstr>
      <vt:lpstr>aspects.weight</vt:lpstr>
      <vt:lpstr>check</vt:lpstr>
      <vt:lpstr>coef.age</vt:lpstr>
      <vt:lpstr>coef.aspects</vt:lpstr>
      <vt:lpstr>coef.densevessel</vt:lpstr>
      <vt:lpstr>coef.glucose</vt:lpstr>
      <vt:lpstr>coef.intercept</vt:lpstr>
      <vt:lpstr>coef.mrs.pre</vt:lpstr>
      <vt:lpstr>coef.nihss.14</vt:lpstr>
      <vt:lpstr>coef.nihss.34</vt:lpstr>
      <vt:lpstr>coef.nihss.57</vt:lpstr>
      <vt:lpstr>coef.nihss.813</vt:lpstr>
      <vt:lpstr>coef.nihss14</vt:lpstr>
      <vt:lpstr>coef.nihss34</vt:lpstr>
      <vt:lpstr>coef.nihss57</vt:lpstr>
      <vt:lpstr>coef.nihss813</vt:lpstr>
      <vt:lpstr>coef.time</vt:lpstr>
      <vt:lpstr>coef.treatment</vt:lpstr>
      <vt:lpstr>densevessel</vt:lpstr>
      <vt:lpstr>densevessel.weight</vt:lpstr>
      <vt:lpstr>glucose</vt:lpstr>
      <vt:lpstr>lp</vt:lpstr>
      <vt:lpstr>mrs.pre</vt:lpstr>
      <vt:lpstr>mrs.pre.weight</vt:lpstr>
      <vt:lpstr>nihss</vt:lpstr>
      <vt:lpstr>nihss.12</vt:lpstr>
      <vt:lpstr>nihss.14</vt:lpstr>
      <vt:lpstr>nihss.34</vt:lpstr>
      <vt:lpstr>nihss.57</vt:lpstr>
      <vt:lpstr>nihss.813</vt:lpstr>
      <vt:lpstr>time</vt:lpstr>
      <vt:lpstr>treatment</vt:lpstr>
      <vt:lpstr>treatment.weight</vt:lpstr>
    </vt:vector>
  </TitlesOfParts>
  <Company>UMC Utrecht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Seeters, T. van</dc:creator>
  <cp:lastModifiedBy>Seeters, T. van</cp:lastModifiedBy>
  <cp:lastPrinted>2014-10-22T12:01:10Z</cp:lastPrinted>
  <dcterms:created xsi:type="dcterms:W3CDTF">2014-03-28T08:36:37Z</dcterms:created>
  <dcterms:modified xsi:type="dcterms:W3CDTF">2015-04-26T11:47:12Z</dcterms:modified>
</cp:coreProperties>
</file>